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uille de temps" sheetId="1" state="visible" r:id="rId1"/>
    <sheet name="Exemple fictif" sheetId="2" state="visible" r:id="rId2"/>
  </sheets>
  <definedNames>
    <definedName name="_xlnm.Print_Area" localSheetId="0">'Feuille de temps'!$A$1:$J$37</definedName>
    <definedName name="_xlnm.Print_Area" localSheetId="1">'Exemple fictif'!$A$1:$J$37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##"/>
    <numFmt numFmtId="166" formatCode="[h]:mm"/>
  </numFmts>
  <fonts count="9">
    <font>
      <name val="Calibri"/>
      <family val="2"/>
      <color theme="1"/>
      <sz val="11"/>
      <scheme val="minor"/>
    </font>
    <font>
      <name val="Arial"/>
      <b val="1"/>
      <color rgb="000A5A3D"/>
      <sz val="16"/>
    </font>
    <font>
      <name val="Arial"/>
      <color rgb="005B647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sz val="11"/>
    </font>
    <font>
      <name val="Arial"/>
      <b val="1"/>
      <color rgb="000A5A3D"/>
      <sz val="11"/>
    </font>
    <font>
      <name val="Arial"/>
      <color rgb="00333333"/>
      <sz val="9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0D6D4A"/>
      </patternFill>
    </fill>
    <fill>
      <patternFill patternType="solid">
        <fgColor rgb="00E8F5EE"/>
      </patternFill>
    </fill>
  </fills>
  <borders count="3">
    <border>
      <left/>
      <right/>
      <top/>
      <bottom/>
      <diagonal/>
    </border>
    <border>
      <left style="thin">
        <color rgb="00C9D1D9"/>
      </left>
      <right style="thin">
        <color rgb="00C9D1D9"/>
      </right>
      <top style="thin">
        <color rgb="00C9D1D9"/>
      </top>
      <bottom style="thin">
        <color rgb="00C9D1D9"/>
      </bottom>
    </border>
    <border>
      <left style="thin">
        <color rgb="00C9D1D9"/>
      </left>
      <right style="thin">
        <color rgb="00C9D1D9"/>
      </right>
      <top style="thin">
        <color rgb="00C9D1D9"/>
      </top>
      <bottom style="medium">
        <color rgb="005B647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4" fillId="2" borderId="1" pivotButton="0" quotePrefix="0" xfId="0"/>
    <xf numFmtId="0" fontId="3" fillId="0" borderId="0" applyAlignment="1" pivotButton="0" quotePrefix="0" xfId="0">
      <alignment horizontal="right" vertical="center"/>
    </xf>
    <xf numFmtId="165" fontId="4" fillId="2" borderId="1" applyAlignment="1" pivotButton="0" quotePrefix="0" xfId="0">
      <alignment horizontal="left" vertical="center"/>
    </xf>
    <xf numFmtId="164" fontId="4" fillId="2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center" vertical="center"/>
    </xf>
    <xf numFmtId="20" fontId="4" fillId="2" borderId="1" applyAlignment="1" pivotButton="0" quotePrefix="0" xfId="0">
      <alignment horizontal="center" vertical="center"/>
    </xf>
    <xf numFmtId="1" fontId="4" fillId="2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4" fillId="0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/>
    </xf>
    <xf numFmtId="20" fontId="4" fillId="2" borderId="2" applyAlignment="1" pivotButton="0" quotePrefix="0" xfId="0">
      <alignment horizontal="center" vertical="center"/>
    </xf>
    <xf numFmtId="1" fontId="4" fillId="2" borderId="2" applyAlignment="1" pivotButton="0" quotePrefix="0" xfId="0">
      <alignment horizontal="center" vertical="center"/>
    </xf>
    <xf numFmtId="166" fontId="4" fillId="0" borderId="2" applyAlignment="1" pivotButton="0" quotePrefix="0" xfId="0">
      <alignment horizontal="center" vertical="center"/>
    </xf>
    <xf numFmtId="2" fontId="4" fillId="0" borderId="2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2" fontId="6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/>
    </xf>
    <xf numFmtId="1" fontId="3" fillId="0" borderId="0" applyAlignment="1" pivotButton="0" quotePrefix="0" xfId="0">
      <alignment horizontal="center"/>
    </xf>
    <xf numFmtId="0" fontId="4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0" customWidth="1" min="4" max="4"/>
    <col width="10" customWidth="1" min="5" max="5"/>
    <col width="13" customWidth="1" min="6" max="6"/>
    <col width="12" customWidth="1" min="7" max="7"/>
    <col width="12" customWidth="1" min="8" max="8"/>
    <col width="12" customWidth="1" min="9" max="9"/>
    <col width="15" customWidth="1" min="10" max="10"/>
  </cols>
  <sheetData>
    <row r="1">
      <c r="A1" s="1" t="inlineStr">
        <is>
          <t>Feuille de temps hebdomadaire</t>
        </is>
      </c>
    </row>
    <row r="2">
      <c r="A2" s="2" t="inlineStr">
        <is>
          <t>Modèle gratuit d'ORYX Gestion Inc. · oryxgestion.com/fr/modele-feuille-de-temps</t>
        </is>
      </c>
    </row>
    <row r="4">
      <c r="A4" s="3" t="inlineStr">
        <is>
          <t>Entreprise :</t>
        </is>
      </c>
      <c r="C4" s="4" t="n"/>
      <c r="D4" s="5" t="n"/>
      <c r="E4" s="5" t="n"/>
      <c r="G4" s="6" t="inlineStr">
        <is>
          <t>Semaine normale (h) :</t>
        </is>
      </c>
      <c r="J4" s="7" t="n">
        <v>40</v>
      </c>
    </row>
    <row r="5">
      <c r="A5" s="3" t="inlineStr">
        <is>
          <t>Employé :</t>
        </is>
      </c>
      <c r="C5" s="4" t="n"/>
      <c r="D5" s="5" t="n"/>
      <c r="E5" s="5" t="n"/>
      <c r="G5" s="6" t="inlineStr">
        <is>
          <t>Vacances et fériés payés (h) :</t>
        </is>
      </c>
      <c r="J5" s="7" t="n">
        <v>0</v>
      </c>
    </row>
    <row r="6">
      <c r="A6" s="3" t="inlineStr">
        <is>
          <t>Semaine du (lundi) :</t>
        </is>
      </c>
      <c r="C6" s="8" t="n"/>
    </row>
    <row r="8" ht="32" customHeight="1">
      <c r="A8" s="9" t="inlineStr">
        <is>
          <t>Jour</t>
        </is>
      </c>
      <c r="B8" s="9" t="inlineStr">
        <is>
          <t>Date</t>
        </is>
      </c>
      <c r="C8" s="9" t="inlineStr">
        <is>
          <t>Job / client</t>
        </is>
      </c>
      <c r="D8" s="9" t="inlineStr">
        <is>
          <t>Arrivée</t>
        </is>
      </c>
      <c r="E8" s="9" t="inlineStr">
        <is>
          <t>Départ</t>
        </is>
      </c>
      <c r="F8" s="9" t="inlineStr">
        <is>
          <t>Pause non payée (min)</t>
        </is>
      </c>
      <c r="G8" s="9" t="inlineStr">
        <is>
          <t>Heures (h:mm)</t>
        </is>
      </c>
      <c r="H8" s="9" t="inlineStr">
        <is>
          <t>Heures (décimales)</t>
        </is>
      </c>
      <c r="I8" s="9" t="inlineStr">
        <is>
          <t>Heures normales</t>
        </is>
      </c>
      <c r="J8" s="9" t="inlineStr">
        <is>
          <t>Au-delà de la semaine normale</t>
        </is>
      </c>
    </row>
    <row r="9" ht="20" customHeight="1">
      <c r="A9" s="10" t="inlineStr">
        <is>
          <t>Lundi</t>
        </is>
      </c>
      <c r="B9" s="11">
        <f>IF($C$6="","",$C$6+0)</f>
        <v/>
      </c>
      <c r="C9" s="4" t="n"/>
      <c r="D9" s="12" t="n"/>
      <c r="E9" s="12" t="n"/>
      <c r="F9" s="13" t="n"/>
      <c r="G9" s="14">
        <f>IF(OR(D9="",E9=""),"",IF(OR(MOD(E9-D9,1)=0,MOD(E9-D9,1)*1440&lt;=N(F9)),"Vérifier",MOD(E9-D9,1)-N(F9)/1440))</f>
        <v/>
      </c>
      <c r="H9" s="15">
        <f>IF(ISNUMBER(G9),ROUND(G9*1440,0)/60,"")</f>
        <v/>
      </c>
      <c r="I9" s="15">
        <f>IF(ISNUMBER(H9),MIN(H9,MAX(0,MAX(0,$J$4-N($J$5))-SUM(H$8:H8))),"")</f>
        <v/>
      </c>
      <c r="J9" s="15">
        <f>IF(ISNUMBER(H9),H9-I9,"")</f>
        <v/>
      </c>
    </row>
    <row r="10" ht="20" customHeight="1">
      <c r="A10" s="16" t="n"/>
      <c r="B10" s="17">
        <f>IF($C$6="","",$C$6+0)</f>
        <v/>
      </c>
      <c r="C10" s="18" t="n"/>
      <c r="D10" s="19" t="n"/>
      <c r="E10" s="19" t="n"/>
      <c r="F10" s="20" t="n"/>
      <c r="G10" s="21">
        <f>IF(OR(D10="",E10=""),"",IF(OR(MOD(E10-D10,1)=0,MOD(E10-D10,1)*1440&lt;=N(F10)),"Vérifier",MOD(E10-D10,1)-N(F10)/1440))</f>
        <v/>
      </c>
      <c r="H10" s="22">
        <f>IF(ISNUMBER(G10),ROUND(G10*1440,0)/60,"")</f>
        <v/>
      </c>
      <c r="I10" s="22">
        <f>IF(ISNUMBER(H10),MIN(H10,MAX(0,MAX(0,$J$4-N($J$5))-SUM(H$8:H9))),"")</f>
        <v/>
      </c>
      <c r="J10" s="22">
        <f>IF(ISNUMBER(H10),H10-I10,"")</f>
        <v/>
      </c>
    </row>
    <row r="11" ht="20" customHeight="1">
      <c r="A11" s="10" t="inlineStr">
        <is>
          <t>Mardi</t>
        </is>
      </c>
      <c r="B11" s="11">
        <f>IF($C$6="","",$C$6+1)</f>
        <v/>
      </c>
      <c r="C11" s="4" t="n"/>
      <c r="D11" s="12" t="n"/>
      <c r="E11" s="12" t="n"/>
      <c r="F11" s="13" t="n"/>
      <c r="G11" s="14">
        <f>IF(OR(D11="",E11=""),"",IF(OR(MOD(E11-D11,1)=0,MOD(E11-D11,1)*1440&lt;=N(F11)),"Vérifier",MOD(E11-D11,1)-N(F11)/1440))</f>
        <v/>
      </c>
      <c r="H11" s="15">
        <f>IF(ISNUMBER(G11),ROUND(G11*1440,0)/60,"")</f>
        <v/>
      </c>
      <c r="I11" s="15">
        <f>IF(ISNUMBER(H11),MIN(H11,MAX(0,MAX(0,$J$4-N($J$5))-SUM(H$8:H10))),"")</f>
        <v/>
      </c>
      <c r="J11" s="15">
        <f>IF(ISNUMBER(H11),H11-I11,"")</f>
        <v/>
      </c>
    </row>
    <row r="12" ht="20" customHeight="1">
      <c r="A12" s="16" t="n"/>
      <c r="B12" s="17">
        <f>IF($C$6="","",$C$6+1)</f>
        <v/>
      </c>
      <c r="C12" s="18" t="n"/>
      <c r="D12" s="19" t="n"/>
      <c r="E12" s="19" t="n"/>
      <c r="F12" s="20" t="n"/>
      <c r="G12" s="21">
        <f>IF(OR(D12="",E12=""),"",IF(OR(MOD(E12-D12,1)=0,MOD(E12-D12,1)*1440&lt;=N(F12)),"Vérifier",MOD(E12-D12,1)-N(F12)/1440))</f>
        <v/>
      </c>
      <c r="H12" s="22">
        <f>IF(ISNUMBER(G12),ROUND(G12*1440,0)/60,"")</f>
        <v/>
      </c>
      <c r="I12" s="22">
        <f>IF(ISNUMBER(H12),MIN(H12,MAX(0,MAX(0,$J$4-N($J$5))-SUM(H$8:H11))),"")</f>
        <v/>
      </c>
      <c r="J12" s="22">
        <f>IF(ISNUMBER(H12),H12-I12,"")</f>
        <v/>
      </c>
    </row>
    <row r="13" ht="20" customHeight="1">
      <c r="A13" s="10" t="inlineStr">
        <is>
          <t>Mercredi</t>
        </is>
      </c>
      <c r="B13" s="11">
        <f>IF($C$6="","",$C$6+2)</f>
        <v/>
      </c>
      <c r="C13" s="4" t="n"/>
      <c r="D13" s="12" t="n"/>
      <c r="E13" s="12" t="n"/>
      <c r="F13" s="13" t="n"/>
      <c r="G13" s="14">
        <f>IF(OR(D13="",E13=""),"",IF(OR(MOD(E13-D13,1)=0,MOD(E13-D13,1)*1440&lt;=N(F13)),"Vérifier",MOD(E13-D13,1)-N(F13)/1440))</f>
        <v/>
      </c>
      <c r="H13" s="15">
        <f>IF(ISNUMBER(G13),ROUND(G13*1440,0)/60,"")</f>
        <v/>
      </c>
      <c r="I13" s="15">
        <f>IF(ISNUMBER(H13),MIN(H13,MAX(0,MAX(0,$J$4-N($J$5))-SUM(H$8:H12))),"")</f>
        <v/>
      </c>
      <c r="J13" s="15">
        <f>IF(ISNUMBER(H13),H13-I13,"")</f>
        <v/>
      </c>
    </row>
    <row r="14" ht="20" customHeight="1">
      <c r="A14" s="16" t="n"/>
      <c r="B14" s="17">
        <f>IF($C$6="","",$C$6+2)</f>
        <v/>
      </c>
      <c r="C14" s="18" t="n"/>
      <c r="D14" s="19" t="n"/>
      <c r="E14" s="19" t="n"/>
      <c r="F14" s="20" t="n"/>
      <c r="G14" s="21">
        <f>IF(OR(D14="",E14=""),"",IF(OR(MOD(E14-D14,1)=0,MOD(E14-D14,1)*1440&lt;=N(F14)),"Vérifier",MOD(E14-D14,1)-N(F14)/1440))</f>
        <v/>
      </c>
      <c r="H14" s="22">
        <f>IF(ISNUMBER(G14),ROUND(G14*1440,0)/60,"")</f>
        <v/>
      </c>
      <c r="I14" s="22">
        <f>IF(ISNUMBER(H14),MIN(H14,MAX(0,MAX(0,$J$4-N($J$5))-SUM(H$8:H13))),"")</f>
        <v/>
      </c>
      <c r="J14" s="22">
        <f>IF(ISNUMBER(H14),H14-I14,"")</f>
        <v/>
      </c>
    </row>
    <row r="15" ht="20" customHeight="1">
      <c r="A15" s="10" t="inlineStr">
        <is>
          <t>Jeudi</t>
        </is>
      </c>
      <c r="B15" s="11">
        <f>IF($C$6="","",$C$6+3)</f>
        <v/>
      </c>
      <c r="C15" s="4" t="n"/>
      <c r="D15" s="12" t="n"/>
      <c r="E15" s="12" t="n"/>
      <c r="F15" s="13" t="n"/>
      <c r="G15" s="14">
        <f>IF(OR(D15="",E15=""),"",IF(OR(MOD(E15-D15,1)=0,MOD(E15-D15,1)*1440&lt;=N(F15)),"Vérifier",MOD(E15-D15,1)-N(F15)/1440))</f>
        <v/>
      </c>
      <c r="H15" s="15">
        <f>IF(ISNUMBER(G15),ROUND(G15*1440,0)/60,"")</f>
        <v/>
      </c>
      <c r="I15" s="15">
        <f>IF(ISNUMBER(H15),MIN(H15,MAX(0,MAX(0,$J$4-N($J$5))-SUM(H$8:H14))),"")</f>
        <v/>
      </c>
      <c r="J15" s="15">
        <f>IF(ISNUMBER(H15),H15-I15,"")</f>
        <v/>
      </c>
    </row>
    <row r="16" ht="20" customHeight="1">
      <c r="A16" s="16" t="n"/>
      <c r="B16" s="17">
        <f>IF($C$6="","",$C$6+3)</f>
        <v/>
      </c>
      <c r="C16" s="18" t="n"/>
      <c r="D16" s="19" t="n"/>
      <c r="E16" s="19" t="n"/>
      <c r="F16" s="20" t="n"/>
      <c r="G16" s="21">
        <f>IF(OR(D16="",E16=""),"",IF(OR(MOD(E16-D16,1)=0,MOD(E16-D16,1)*1440&lt;=N(F16)),"Vérifier",MOD(E16-D16,1)-N(F16)/1440))</f>
        <v/>
      </c>
      <c r="H16" s="22">
        <f>IF(ISNUMBER(G16),ROUND(G16*1440,0)/60,"")</f>
        <v/>
      </c>
      <c r="I16" s="22">
        <f>IF(ISNUMBER(H16),MIN(H16,MAX(0,MAX(0,$J$4-N($J$5))-SUM(H$8:H15))),"")</f>
        <v/>
      </c>
      <c r="J16" s="22">
        <f>IF(ISNUMBER(H16),H16-I16,"")</f>
        <v/>
      </c>
    </row>
    <row r="17" ht="20" customHeight="1">
      <c r="A17" s="10" t="inlineStr">
        <is>
          <t>Vendredi</t>
        </is>
      </c>
      <c r="B17" s="11">
        <f>IF($C$6="","",$C$6+4)</f>
        <v/>
      </c>
      <c r="C17" s="4" t="n"/>
      <c r="D17" s="12" t="n"/>
      <c r="E17" s="12" t="n"/>
      <c r="F17" s="13" t="n"/>
      <c r="G17" s="14">
        <f>IF(OR(D17="",E17=""),"",IF(OR(MOD(E17-D17,1)=0,MOD(E17-D17,1)*1440&lt;=N(F17)),"Vérifier",MOD(E17-D17,1)-N(F17)/1440))</f>
        <v/>
      </c>
      <c r="H17" s="15">
        <f>IF(ISNUMBER(G17),ROUND(G17*1440,0)/60,"")</f>
        <v/>
      </c>
      <c r="I17" s="15">
        <f>IF(ISNUMBER(H17),MIN(H17,MAX(0,MAX(0,$J$4-N($J$5))-SUM(H$8:H16))),"")</f>
        <v/>
      </c>
      <c r="J17" s="15">
        <f>IF(ISNUMBER(H17),H17-I17,"")</f>
        <v/>
      </c>
    </row>
    <row r="18" ht="20" customHeight="1">
      <c r="A18" s="16" t="n"/>
      <c r="B18" s="17">
        <f>IF($C$6="","",$C$6+4)</f>
        <v/>
      </c>
      <c r="C18" s="18" t="n"/>
      <c r="D18" s="19" t="n"/>
      <c r="E18" s="19" t="n"/>
      <c r="F18" s="20" t="n"/>
      <c r="G18" s="21">
        <f>IF(OR(D18="",E18=""),"",IF(OR(MOD(E18-D18,1)=0,MOD(E18-D18,1)*1440&lt;=N(F18)),"Vérifier",MOD(E18-D18,1)-N(F18)/1440))</f>
        <v/>
      </c>
      <c r="H18" s="22">
        <f>IF(ISNUMBER(G18),ROUND(G18*1440,0)/60,"")</f>
        <v/>
      </c>
      <c r="I18" s="22">
        <f>IF(ISNUMBER(H18),MIN(H18,MAX(0,MAX(0,$J$4-N($J$5))-SUM(H$8:H17))),"")</f>
        <v/>
      </c>
      <c r="J18" s="22">
        <f>IF(ISNUMBER(H18),H18-I18,"")</f>
        <v/>
      </c>
    </row>
    <row r="19" ht="20" customHeight="1">
      <c r="A19" s="10" t="inlineStr">
        <is>
          <t>Samedi</t>
        </is>
      </c>
      <c r="B19" s="11">
        <f>IF($C$6="","",$C$6+5)</f>
        <v/>
      </c>
      <c r="C19" s="4" t="n"/>
      <c r="D19" s="12" t="n"/>
      <c r="E19" s="12" t="n"/>
      <c r="F19" s="13" t="n"/>
      <c r="G19" s="14">
        <f>IF(OR(D19="",E19=""),"",IF(OR(MOD(E19-D19,1)=0,MOD(E19-D19,1)*1440&lt;=N(F19)),"Vérifier",MOD(E19-D19,1)-N(F19)/1440))</f>
        <v/>
      </c>
      <c r="H19" s="15">
        <f>IF(ISNUMBER(G19),ROUND(G19*1440,0)/60,"")</f>
        <v/>
      </c>
      <c r="I19" s="15">
        <f>IF(ISNUMBER(H19),MIN(H19,MAX(0,MAX(0,$J$4-N($J$5))-SUM(H$8:H18))),"")</f>
        <v/>
      </c>
      <c r="J19" s="15">
        <f>IF(ISNUMBER(H19),H19-I19,"")</f>
        <v/>
      </c>
    </row>
    <row r="20" ht="20" customHeight="1">
      <c r="A20" s="16" t="n"/>
      <c r="B20" s="17">
        <f>IF($C$6="","",$C$6+5)</f>
        <v/>
      </c>
      <c r="C20" s="18" t="n"/>
      <c r="D20" s="19" t="n"/>
      <c r="E20" s="19" t="n"/>
      <c r="F20" s="20" t="n"/>
      <c r="G20" s="21">
        <f>IF(OR(D20="",E20=""),"",IF(OR(MOD(E20-D20,1)=0,MOD(E20-D20,1)*1440&lt;=N(F20)),"Vérifier",MOD(E20-D20,1)-N(F20)/1440))</f>
        <v/>
      </c>
      <c r="H20" s="22">
        <f>IF(ISNUMBER(G20),ROUND(G20*1440,0)/60,"")</f>
        <v/>
      </c>
      <c r="I20" s="22">
        <f>IF(ISNUMBER(H20),MIN(H20,MAX(0,MAX(0,$J$4-N($J$5))-SUM(H$8:H19))),"")</f>
        <v/>
      </c>
      <c r="J20" s="22">
        <f>IF(ISNUMBER(H20),H20-I20,"")</f>
        <v/>
      </c>
    </row>
    <row r="21" ht="20" customHeight="1">
      <c r="A21" s="10" t="inlineStr">
        <is>
          <t>Dimanche</t>
        </is>
      </c>
      <c r="B21" s="11">
        <f>IF($C$6="","",$C$6+6)</f>
        <v/>
      </c>
      <c r="C21" s="4" t="n"/>
      <c r="D21" s="12" t="n"/>
      <c r="E21" s="12" t="n"/>
      <c r="F21" s="13" t="n"/>
      <c r="G21" s="14">
        <f>IF(OR(D21="",E21=""),"",IF(OR(MOD(E21-D21,1)=0,MOD(E21-D21,1)*1440&lt;=N(F21)),"Vérifier",MOD(E21-D21,1)-N(F21)/1440))</f>
        <v/>
      </c>
      <c r="H21" s="15">
        <f>IF(ISNUMBER(G21),ROUND(G21*1440,0)/60,"")</f>
        <v/>
      </c>
      <c r="I21" s="15">
        <f>IF(ISNUMBER(H21),MIN(H21,MAX(0,MAX(0,$J$4-N($J$5))-SUM(H$8:H20))),"")</f>
        <v/>
      </c>
      <c r="J21" s="15">
        <f>IF(ISNUMBER(H21),H21-I21,"")</f>
        <v/>
      </c>
    </row>
    <row r="22" ht="20" customHeight="1">
      <c r="A22" s="16" t="n"/>
      <c r="B22" s="17">
        <f>IF($C$6="","",$C$6+6)</f>
        <v/>
      </c>
      <c r="C22" s="18" t="n"/>
      <c r="D22" s="19" t="n"/>
      <c r="E22" s="19" t="n"/>
      <c r="F22" s="20" t="n"/>
      <c r="G22" s="21">
        <f>IF(OR(D22="",E22=""),"",IF(OR(MOD(E22-D22,1)=0,MOD(E22-D22,1)*1440&lt;=N(F22)),"Vérifier",MOD(E22-D22,1)-N(F22)/1440))</f>
        <v/>
      </c>
      <c r="H22" s="22">
        <f>IF(ISNUMBER(G22),ROUND(G22*1440,0)/60,"")</f>
        <v/>
      </c>
      <c r="I22" s="22">
        <f>IF(ISNUMBER(H22),MIN(H22,MAX(0,MAX(0,$J$4-N($J$5))-SUM(H$8:H21))),"")</f>
        <v/>
      </c>
      <c r="J22" s="22">
        <f>IF(ISNUMBER(H22),H22-I22,"")</f>
        <v/>
      </c>
    </row>
    <row r="23" ht="24" customHeight="1">
      <c r="A23" s="23" t="inlineStr">
        <is>
          <t>Total de la semaine</t>
        </is>
      </c>
      <c r="B23" s="24" t="n"/>
      <c r="C23" s="24" t="n"/>
      <c r="D23" s="24" t="n"/>
      <c r="E23" s="24" t="n"/>
      <c r="F23" s="24" t="n"/>
      <c r="G23" s="25">
        <f>SUM(G9:G22)</f>
        <v/>
      </c>
      <c r="H23" s="26">
        <f>SUM(H9:H22)</f>
        <v/>
      </c>
      <c r="I23" s="26">
        <f>SUM(I9:I22)</f>
        <v/>
      </c>
      <c r="J23" s="26">
        <f>SUM(J9:J22)</f>
        <v/>
      </c>
    </row>
    <row r="24">
      <c r="G24" s="27" t="inlineStr">
        <is>
          <t>Jours travaillés :</t>
        </is>
      </c>
      <c r="J24" s="28">
        <f>(COUNT(H9:H10)&gt;0)+(COUNT(H11:H12)&gt;0)+(COUNT(H13:H14)&gt;0)+(COUNT(H15:H16)&gt;0)+(COUNT(H17:H18)&gt;0)+(COUNT(H19:H20)&gt;0)+(COUNT(H21:H22)&gt;0)</f>
        <v/>
      </c>
    </row>
    <row r="26">
      <c r="A26" s="29" t="inlineStr">
        <is>
          <t>Signature de l'employé : ______________________   Date : ____________</t>
        </is>
      </c>
    </row>
    <row r="27">
      <c r="A27" s="29" t="inlineStr">
        <is>
          <t>Approuvé par : ______________________   Date : ____________</t>
        </is>
      </c>
    </row>
    <row r="29">
      <c r="A29" s="30" t="inlineStr">
        <is>
          <t>Comment s'en servir</t>
        </is>
      </c>
    </row>
    <row r="30" ht="26" customHeight="1">
      <c r="A30" s="31" t="inlineStr">
        <is>
          <t>• Tapez les heures comme une horloge : 7:00, 15:30. Un quart qui passe minuit se calcule seul (22:00 à 6:00 = 8 h).</t>
        </is>
      </c>
    </row>
    <row r="31" ht="26" customHeight="1">
      <c r="A31" s="31" t="inlineStr">
        <is>
          <t>• Pause : inscrivez seulement les pauses NON payées, en minutes (la pause-repas, par exemple). Selon la CNESST, les pauses accordées par l'employeur sont payées et comptent dans les heures travaillées.</t>
        </is>
      </c>
    </row>
    <row r="32" ht="26" customHeight="1">
      <c r="A32" s="31" t="inlineStr">
        <is>
          <t>• Deux lignes par jour : une par job. Laissez vides les jours de congé.</t>
        </is>
      </c>
    </row>
    <row r="33" ht="26" customHeight="1">
      <c r="A33" s="31" t="inlineStr">
        <is>
          <t>• Semaine normale : 40 h pour la majorité des salariés (Loi sur les normes du travail, art. 52 ; CNESST). Certains secteurs ont un autre seuil : changez la case « Semaine normale ».</t>
        </is>
      </c>
    </row>
    <row r="34" ht="26" customHeight="1">
      <c r="A34" s="31" t="inlineStr">
        <is>
          <t>• Les heures de vacances et de jours fériés payés comptent comme travaillées pour ce calcul (art. 56) : inscrivez-les dans « Vacances et fériés payés ».</t>
        </is>
      </c>
    </row>
    <row r="35" ht="26" customHeight="1">
      <c r="A35" s="31" t="inlineStr">
        <is>
          <t>• Construction : un salarié régi par la loi R-20 suit la convention collective de son secteur (CCQ). Ce modèle n'applique aucune règle de la CCQ.</t>
        </is>
      </c>
    </row>
    <row r="36" ht="26" customHeight="1">
      <c r="A36" s="31" t="inlineStr">
        <is>
          <t>• Ce modèle compte les heures. Il ne calcule ni la paie, ni la majoration, et ne remplace pas le registre que l'employeur doit tenir (Règlement N-1.1, r. 6) : conservez-le 3 ans.</t>
        </is>
      </c>
    </row>
    <row r="37" ht="26" customHeight="1">
      <c r="A37" s="31" t="inlineStr">
        <is>
          <t>• Information générale vérifiée le 20 octobre 2026 sur cnesst.gouv.qc.ca et legisquebec.gouv.qc.ca. Ce n'est pas un avis juridique.</t>
        </is>
      </c>
    </row>
  </sheetData>
  <mergeCells count="14">
    <mergeCell ref="G24:I24"/>
    <mergeCell ref="A37:J37"/>
    <mergeCell ref="A32:J32"/>
    <mergeCell ref="A36:J36"/>
    <mergeCell ref="A31:J31"/>
    <mergeCell ref="C5:E5"/>
    <mergeCell ref="G5:I5"/>
    <mergeCell ref="A23:F23"/>
    <mergeCell ref="A30:J30"/>
    <mergeCell ref="C4:E4"/>
    <mergeCell ref="A34:J34"/>
    <mergeCell ref="G4:I4"/>
    <mergeCell ref="A35:J35"/>
    <mergeCell ref="A33:J33"/>
  </mergeCells>
  <dataValidations count="3">
    <dataValidation sqref="D9:E22" showDropDown="0" showInputMessage="0" showErrorMessage="1" allowBlank="1" errorTitle="Arrivée" error="Tapez une heure, par exemple 7:30 ou 15:45." prompt="Tapez une heure, par exemple 7:30 ou 15:45." type="time" operator="between">
      <formula1>0</formula1>
      <formula2>0.999305555555556</formula2>
    </dataValidation>
    <dataValidation sqref="F9:F22" showDropDown="0" showInputMessage="0" showErrorMessage="1" allowBlank="1" errorTitle="Pause non payée (min)" error="Des minutes : 0 à 720." prompt="Des minutes : 0 à 720." type="whole" operator="between">
      <formula1>0</formula1>
      <formula2>720</formula2>
    </dataValidation>
    <dataValidation sqref="J4:J5" showDropDown="0" showInputMessage="0" showErrorMessage="0" allowBlank="1" type="decimal" operator="between">
      <formula1>0</formula1>
      <formula2>168</formula2>
    </dataValidation>
  </dataValidations>
  <printOptions horizontalCentered="1"/>
  <pageMargins left="0.4" right="0.4" top="0.5" bottom="0.5" header="0.5" footer="0.5"/>
  <pageSetup orientation="landscape" paperSize="1" fitToHeight="1" fitToWidth="1"/>
  <headerFooter>
    <oddHeader/>
    <oddFooter>&amp;C&amp;8 Modèle gratuit d'ORYX Gestion Inc. · oryxgestion.com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F5EE"/>
    <outlinePr summaryBelow="1" summaryRight="1"/>
    <pageSetUpPr fitToPage="1"/>
  </sheetPr>
  <dimension ref="A1:J3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0" customWidth="1" min="4" max="4"/>
    <col width="10" customWidth="1" min="5" max="5"/>
    <col width="13" customWidth="1" min="6" max="6"/>
    <col width="12" customWidth="1" min="7" max="7"/>
    <col width="12" customWidth="1" min="8" max="8"/>
    <col width="12" customWidth="1" min="9" max="9"/>
    <col width="15" customWidth="1" min="10" max="10"/>
  </cols>
  <sheetData>
    <row r="1">
      <c r="A1" s="1" t="inlineStr">
        <is>
          <t>Feuille de temps hebdomadaire · EXEMPLE FICTIF</t>
        </is>
      </c>
    </row>
    <row r="2">
      <c r="A2" s="2" t="inlineStr">
        <is>
          <t>Modèle gratuit d'ORYX Gestion Inc. · oryxgestion.com/fr/modele-feuille-de-temps</t>
        </is>
      </c>
    </row>
    <row r="4">
      <c r="A4" s="3" t="inlineStr">
        <is>
          <t>Entreprise :</t>
        </is>
      </c>
      <c r="C4" s="4" t="inlineStr">
        <is>
          <t>Plomberie Exemple inc. (fictive)</t>
        </is>
      </c>
      <c r="D4" s="5" t="n"/>
      <c r="E4" s="5" t="n"/>
      <c r="G4" s="6" t="inlineStr">
        <is>
          <t>Semaine normale (h) :</t>
        </is>
      </c>
      <c r="J4" s="7" t="n">
        <v>40</v>
      </c>
    </row>
    <row r="5">
      <c r="A5" s="3" t="inlineStr">
        <is>
          <t>Employé :</t>
        </is>
      </c>
      <c r="C5" s="4" t="inlineStr">
        <is>
          <t>Employé exemple</t>
        </is>
      </c>
      <c r="D5" s="5" t="n"/>
      <c r="E5" s="5" t="n"/>
      <c r="G5" s="6" t="inlineStr">
        <is>
          <t>Vacances et fériés payés (h) :</t>
        </is>
      </c>
      <c r="J5" s="7" t="n">
        <v>0</v>
      </c>
    </row>
    <row r="6">
      <c r="A6" s="3" t="inlineStr">
        <is>
          <t>Semaine du (lundi) :</t>
        </is>
      </c>
      <c r="C6" s="8" t="n">
        <v>46314</v>
      </c>
    </row>
    <row r="8" ht="32" customHeight="1">
      <c r="A8" s="9" t="inlineStr">
        <is>
          <t>Jour</t>
        </is>
      </c>
      <c r="B8" s="9" t="inlineStr">
        <is>
          <t>Date</t>
        </is>
      </c>
      <c r="C8" s="9" t="inlineStr">
        <is>
          <t>Job / client</t>
        </is>
      </c>
      <c r="D8" s="9" t="inlineStr">
        <is>
          <t>Arrivée</t>
        </is>
      </c>
      <c r="E8" s="9" t="inlineStr">
        <is>
          <t>Départ</t>
        </is>
      </c>
      <c r="F8" s="9" t="inlineStr">
        <is>
          <t>Pause non payée (min)</t>
        </is>
      </c>
      <c r="G8" s="9" t="inlineStr">
        <is>
          <t>Heures (h:mm)</t>
        </is>
      </c>
      <c r="H8" s="9" t="inlineStr">
        <is>
          <t>Heures (décimales)</t>
        </is>
      </c>
      <c r="I8" s="9" t="inlineStr">
        <is>
          <t>Heures normales</t>
        </is>
      </c>
      <c r="J8" s="9" t="inlineStr">
        <is>
          <t>Au-delà de la semaine normale</t>
        </is>
      </c>
    </row>
    <row r="9" ht="20" customHeight="1">
      <c r="A9" s="10" t="inlineStr">
        <is>
          <t>Lundi</t>
        </is>
      </c>
      <c r="B9" s="11">
        <f>IF($C$6="","",$C$6+0)</f>
        <v/>
      </c>
      <c r="C9" s="4" t="inlineStr">
        <is>
          <t>Chauffe-eau, client A</t>
        </is>
      </c>
      <c r="D9" s="12" t="n">
        <v>0.2916666666666667</v>
      </c>
      <c r="E9" s="12" t="n">
        <v>0.4791666666666667</v>
      </c>
      <c r="F9" s="13" t="n"/>
      <c r="G9" s="14">
        <f>IF(OR(D9="",E9=""),"",IF(OR(MOD(E9-D9,1)=0,MOD(E9-D9,1)*1440&lt;=N(F9)),"Vérifier",MOD(E9-D9,1)-N(F9)/1440))</f>
        <v/>
      </c>
      <c r="H9" s="15">
        <f>IF(ISNUMBER(G9),ROUND(G9*1440,0)/60,"")</f>
        <v/>
      </c>
      <c r="I9" s="15">
        <f>IF(ISNUMBER(H9),MIN(H9,MAX(0,MAX(0,$J$4-N($J$5))-SUM(H$8:H8))),"")</f>
        <v/>
      </c>
      <c r="J9" s="15">
        <f>IF(ISNUMBER(H9),H9-I9,"")</f>
        <v/>
      </c>
    </row>
    <row r="10" ht="20" customHeight="1">
      <c r="A10" s="16" t="n"/>
      <c r="B10" s="17">
        <f>IF($C$6="","",$C$6+0)</f>
        <v/>
      </c>
      <c r="C10" s="18" t="inlineStr">
        <is>
          <t>Inspection, client B</t>
        </is>
      </c>
      <c r="D10" s="19" t="n">
        <v>0.5</v>
      </c>
      <c r="E10" s="19" t="n">
        <v>0.65625</v>
      </c>
      <c r="F10" s="20" t="n"/>
      <c r="G10" s="21">
        <f>IF(OR(D10="",E10=""),"",IF(OR(MOD(E10-D10,1)=0,MOD(E10-D10,1)*1440&lt;=N(F10)),"Vérifier",MOD(E10-D10,1)-N(F10)/1440))</f>
        <v/>
      </c>
      <c r="H10" s="22">
        <f>IF(ISNUMBER(G10),ROUND(G10*1440,0)/60,"")</f>
        <v/>
      </c>
      <c r="I10" s="22">
        <f>IF(ISNUMBER(H10),MIN(H10,MAX(0,MAX(0,$J$4-N($J$5))-SUM(H$8:H9))),"")</f>
        <v/>
      </c>
      <c r="J10" s="22">
        <f>IF(ISNUMBER(H10),H10-I10,"")</f>
        <v/>
      </c>
    </row>
    <row r="11" ht="20" customHeight="1">
      <c r="A11" s="10" t="inlineStr">
        <is>
          <t>Mardi</t>
        </is>
      </c>
      <c r="B11" s="11">
        <f>IF($C$6="","",$C$6+1)</f>
        <v/>
      </c>
      <c r="C11" s="4" t="inlineStr">
        <is>
          <t>Salle de bain, client C</t>
        </is>
      </c>
      <c r="D11" s="12" t="n">
        <v>0.2916666666666667</v>
      </c>
      <c r="E11" s="12" t="n">
        <v>0.6770833333333334</v>
      </c>
      <c r="F11" s="13" t="n">
        <v>30</v>
      </c>
      <c r="G11" s="14">
        <f>IF(OR(D11="",E11=""),"",IF(OR(MOD(E11-D11,1)=0,MOD(E11-D11,1)*1440&lt;=N(F11)),"Vérifier",MOD(E11-D11,1)-N(F11)/1440))</f>
        <v/>
      </c>
      <c r="H11" s="15">
        <f>IF(ISNUMBER(G11),ROUND(G11*1440,0)/60,"")</f>
        <v/>
      </c>
      <c r="I11" s="15">
        <f>IF(ISNUMBER(H11),MIN(H11,MAX(0,MAX(0,$J$4-N($J$5))-SUM(H$8:H10))),"")</f>
        <v/>
      </c>
      <c r="J11" s="15">
        <f>IF(ISNUMBER(H11),H11-I11,"")</f>
        <v/>
      </c>
    </row>
    <row r="12" ht="20" customHeight="1">
      <c r="A12" s="16" t="n"/>
      <c r="B12" s="17">
        <f>IF($C$6="","",$C$6+1)</f>
        <v/>
      </c>
      <c r="C12" s="18" t="n"/>
      <c r="D12" s="19" t="n"/>
      <c r="E12" s="19" t="n"/>
      <c r="F12" s="20" t="n"/>
      <c r="G12" s="21">
        <f>IF(OR(D12="",E12=""),"",IF(OR(MOD(E12-D12,1)=0,MOD(E12-D12,1)*1440&lt;=N(F12)),"Vérifier",MOD(E12-D12,1)-N(F12)/1440))</f>
        <v/>
      </c>
      <c r="H12" s="22">
        <f>IF(ISNUMBER(G12),ROUND(G12*1440,0)/60,"")</f>
        <v/>
      </c>
      <c r="I12" s="22">
        <f>IF(ISNUMBER(H12),MIN(H12,MAX(0,MAX(0,$J$4-N($J$5))-SUM(H$8:H11))),"")</f>
        <v/>
      </c>
      <c r="J12" s="22">
        <f>IF(ISNUMBER(H12),H12-I12,"")</f>
        <v/>
      </c>
    </row>
    <row r="13" ht="20" customHeight="1">
      <c r="A13" s="10" t="inlineStr">
        <is>
          <t>Mercredi</t>
        </is>
      </c>
      <c r="B13" s="11">
        <f>IF($C$6="","",$C$6+2)</f>
        <v/>
      </c>
      <c r="C13" s="4" t="inlineStr">
        <is>
          <t>Salle de bain, client C</t>
        </is>
      </c>
      <c r="D13" s="12" t="n">
        <v>0.28125</v>
      </c>
      <c r="E13" s="12" t="n">
        <v>0.6319444444444444</v>
      </c>
      <c r="F13" s="13" t="n">
        <v>30</v>
      </c>
      <c r="G13" s="14">
        <f>IF(OR(D13="",E13=""),"",IF(OR(MOD(E13-D13,1)=0,MOD(E13-D13,1)*1440&lt;=N(F13)),"Vérifier",MOD(E13-D13,1)-N(F13)/1440))</f>
        <v/>
      </c>
      <c r="H13" s="15">
        <f>IF(ISNUMBER(G13),ROUND(G13*1440,0)/60,"")</f>
        <v/>
      </c>
      <c r="I13" s="15">
        <f>IF(ISNUMBER(H13),MIN(H13,MAX(0,MAX(0,$J$4-N($J$5))-SUM(H$8:H12))),"")</f>
        <v/>
      </c>
      <c r="J13" s="15">
        <f>IF(ISNUMBER(H13),H13-I13,"")</f>
        <v/>
      </c>
    </row>
    <row r="14" ht="20" customHeight="1">
      <c r="A14" s="16" t="n"/>
      <c r="B14" s="17">
        <f>IF($C$6="","",$C$6+2)</f>
        <v/>
      </c>
      <c r="C14" s="18" t="n"/>
      <c r="D14" s="19" t="n"/>
      <c r="E14" s="19" t="n"/>
      <c r="F14" s="20" t="n"/>
      <c r="G14" s="21">
        <f>IF(OR(D14="",E14=""),"",IF(OR(MOD(E14-D14,1)=0,MOD(E14-D14,1)*1440&lt;=N(F14)),"Vérifier",MOD(E14-D14,1)-N(F14)/1440))</f>
        <v/>
      </c>
      <c r="H14" s="22">
        <f>IF(ISNUMBER(G14),ROUND(G14*1440,0)/60,"")</f>
        <v/>
      </c>
      <c r="I14" s="22">
        <f>IF(ISNUMBER(H14),MIN(H14,MAX(0,MAX(0,$J$4-N($J$5))-SUM(H$8:H13))),"")</f>
        <v/>
      </c>
      <c r="J14" s="22">
        <f>IF(ISNUMBER(H14),H14-I14,"")</f>
        <v/>
      </c>
    </row>
    <row r="15" ht="20" customHeight="1">
      <c r="A15" s="10" t="inlineStr">
        <is>
          <t>Jeudi</t>
        </is>
      </c>
      <c r="B15" s="11">
        <f>IF($C$6="","",$C$6+3)</f>
        <v/>
      </c>
      <c r="C15" s="4" t="inlineStr">
        <is>
          <t>Urgence de nuit, client D</t>
        </is>
      </c>
      <c r="D15" s="12" t="n">
        <v>0.9166666666666666</v>
      </c>
      <c r="E15" s="12" t="n">
        <v>0.25</v>
      </c>
      <c r="F15" s="13" t="n">
        <v>30</v>
      </c>
      <c r="G15" s="14">
        <f>IF(OR(D15="",E15=""),"",IF(OR(MOD(E15-D15,1)=0,MOD(E15-D15,1)*1440&lt;=N(F15)),"Vérifier",MOD(E15-D15,1)-N(F15)/1440))</f>
        <v/>
      </c>
      <c r="H15" s="15">
        <f>IF(ISNUMBER(G15),ROUND(G15*1440,0)/60,"")</f>
        <v/>
      </c>
      <c r="I15" s="15">
        <f>IF(ISNUMBER(H15),MIN(H15,MAX(0,MAX(0,$J$4-N($J$5))-SUM(H$8:H14))),"")</f>
        <v/>
      </c>
      <c r="J15" s="15">
        <f>IF(ISNUMBER(H15),H15-I15,"")</f>
        <v/>
      </c>
    </row>
    <row r="16" ht="20" customHeight="1">
      <c r="A16" s="16" t="n"/>
      <c r="B16" s="17">
        <f>IF($C$6="","",$C$6+3)</f>
        <v/>
      </c>
      <c r="C16" s="18" t="n"/>
      <c r="D16" s="19" t="n"/>
      <c r="E16" s="19" t="n"/>
      <c r="F16" s="20" t="n"/>
      <c r="G16" s="21">
        <f>IF(OR(D16="",E16=""),"",IF(OR(MOD(E16-D16,1)=0,MOD(E16-D16,1)*1440&lt;=N(F16)),"Vérifier",MOD(E16-D16,1)-N(F16)/1440))</f>
        <v/>
      </c>
      <c r="H16" s="22">
        <f>IF(ISNUMBER(G16),ROUND(G16*1440,0)/60,"")</f>
        <v/>
      </c>
      <c r="I16" s="22">
        <f>IF(ISNUMBER(H16),MIN(H16,MAX(0,MAX(0,$J$4-N($J$5))-SUM(H$8:H15))),"")</f>
        <v/>
      </c>
      <c r="J16" s="22">
        <f>IF(ISNUMBER(H16),H16-I16,"")</f>
        <v/>
      </c>
    </row>
    <row r="17" ht="20" customHeight="1">
      <c r="A17" s="10" t="inlineStr">
        <is>
          <t>Vendredi</t>
        </is>
      </c>
      <c r="B17" s="11">
        <f>IF($C$6="","",$C$6+4)</f>
        <v/>
      </c>
      <c r="C17" s="4" t="inlineStr">
        <is>
          <t>Entrée d'eau, client E</t>
        </is>
      </c>
      <c r="D17" s="12" t="n">
        <v>0.2916666666666667</v>
      </c>
      <c r="E17" s="12" t="n">
        <v>0.7291666666666666</v>
      </c>
      <c r="F17" s="13" t="n">
        <v>30</v>
      </c>
      <c r="G17" s="14">
        <f>IF(OR(D17="",E17=""),"",IF(OR(MOD(E17-D17,1)=0,MOD(E17-D17,1)*1440&lt;=N(F17)),"Vérifier",MOD(E17-D17,1)-N(F17)/1440))</f>
        <v/>
      </c>
      <c r="H17" s="15">
        <f>IF(ISNUMBER(G17),ROUND(G17*1440,0)/60,"")</f>
        <v/>
      </c>
      <c r="I17" s="15">
        <f>IF(ISNUMBER(H17),MIN(H17,MAX(0,MAX(0,$J$4-N($J$5))-SUM(H$8:H16))),"")</f>
        <v/>
      </c>
      <c r="J17" s="15">
        <f>IF(ISNUMBER(H17),H17-I17,"")</f>
        <v/>
      </c>
    </row>
    <row r="18" ht="20" customHeight="1">
      <c r="A18" s="16" t="n"/>
      <c r="B18" s="17">
        <f>IF($C$6="","",$C$6+4)</f>
        <v/>
      </c>
      <c r="C18" s="18" t="n"/>
      <c r="D18" s="19" t="n"/>
      <c r="E18" s="19" t="n"/>
      <c r="F18" s="20" t="n"/>
      <c r="G18" s="21">
        <f>IF(OR(D18="",E18=""),"",IF(OR(MOD(E18-D18,1)=0,MOD(E18-D18,1)*1440&lt;=N(F18)),"Vérifier",MOD(E18-D18,1)-N(F18)/1440))</f>
        <v/>
      </c>
      <c r="H18" s="22">
        <f>IF(ISNUMBER(G18),ROUND(G18*1440,0)/60,"")</f>
        <v/>
      </c>
      <c r="I18" s="22">
        <f>IF(ISNUMBER(H18),MIN(H18,MAX(0,MAX(0,$J$4-N($J$5))-SUM(H$8:H17))),"")</f>
        <v/>
      </c>
      <c r="J18" s="22">
        <f>IF(ISNUMBER(H18),H18-I18,"")</f>
        <v/>
      </c>
    </row>
    <row r="19" ht="20" customHeight="1">
      <c r="A19" s="10" t="inlineStr">
        <is>
          <t>Samedi</t>
        </is>
      </c>
      <c r="B19" s="11">
        <f>IF($C$6="","",$C$6+5)</f>
        <v/>
      </c>
      <c r="C19" s="4" t="inlineStr">
        <is>
          <t>Dégât d'eau, client F</t>
        </is>
      </c>
      <c r="D19" s="12" t="n">
        <v>0.3333333333333333</v>
      </c>
      <c r="E19" s="12" t="n">
        <v>0.5</v>
      </c>
      <c r="F19" s="13" t="n"/>
      <c r="G19" s="14">
        <f>IF(OR(D19="",E19=""),"",IF(OR(MOD(E19-D19,1)=0,MOD(E19-D19,1)*1440&lt;=N(F19)),"Vérifier",MOD(E19-D19,1)-N(F19)/1440))</f>
        <v/>
      </c>
      <c r="H19" s="15">
        <f>IF(ISNUMBER(G19),ROUND(G19*1440,0)/60,"")</f>
        <v/>
      </c>
      <c r="I19" s="15">
        <f>IF(ISNUMBER(H19),MIN(H19,MAX(0,MAX(0,$J$4-N($J$5))-SUM(H$8:H18))),"")</f>
        <v/>
      </c>
      <c r="J19" s="15">
        <f>IF(ISNUMBER(H19),H19-I19,"")</f>
        <v/>
      </c>
    </row>
    <row r="20" ht="20" customHeight="1">
      <c r="A20" s="16" t="n"/>
      <c r="B20" s="17">
        <f>IF($C$6="","",$C$6+5)</f>
        <v/>
      </c>
      <c r="C20" s="18" t="n"/>
      <c r="D20" s="19" t="n"/>
      <c r="E20" s="19" t="n"/>
      <c r="F20" s="20" t="n"/>
      <c r="G20" s="21">
        <f>IF(OR(D20="",E20=""),"",IF(OR(MOD(E20-D20,1)=0,MOD(E20-D20,1)*1440&lt;=N(F20)),"Vérifier",MOD(E20-D20,1)-N(F20)/1440))</f>
        <v/>
      </c>
      <c r="H20" s="22">
        <f>IF(ISNUMBER(G20),ROUND(G20*1440,0)/60,"")</f>
        <v/>
      </c>
      <c r="I20" s="22">
        <f>IF(ISNUMBER(H20),MIN(H20,MAX(0,MAX(0,$J$4-N($J$5))-SUM(H$8:H19))),"")</f>
        <v/>
      </c>
      <c r="J20" s="22">
        <f>IF(ISNUMBER(H20),H20-I20,"")</f>
        <v/>
      </c>
    </row>
    <row r="21" ht="20" customHeight="1">
      <c r="A21" s="10" t="inlineStr">
        <is>
          <t>Dimanche</t>
        </is>
      </c>
      <c r="B21" s="11">
        <f>IF($C$6="","",$C$6+6)</f>
        <v/>
      </c>
      <c r="C21" s="4" t="n"/>
      <c r="D21" s="12" t="n"/>
      <c r="E21" s="12" t="n"/>
      <c r="F21" s="13" t="n"/>
      <c r="G21" s="14">
        <f>IF(OR(D21="",E21=""),"",IF(OR(MOD(E21-D21,1)=0,MOD(E21-D21,1)*1440&lt;=N(F21)),"Vérifier",MOD(E21-D21,1)-N(F21)/1440))</f>
        <v/>
      </c>
      <c r="H21" s="15">
        <f>IF(ISNUMBER(G21),ROUND(G21*1440,0)/60,"")</f>
        <v/>
      </c>
      <c r="I21" s="15">
        <f>IF(ISNUMBER(H21),MIN(H21,MAX(0,MAX(0,$J$4-N($J$5))-SUM(H$8:H20))),"")</f>
        <v/>
      </c>
      <c r="J21" s="15">
        <f>IF(ISNUMBER(H21),H21-I21,"")</f>
        <v/>
      </c>
    </row>
    <row r="22" ht="20" customHeight="1">
      <c r="A22" s="16" t="n"/>
      <c r="B22" s="17">
        <f>IF($C$6="","",$C$6+6)</f>
        <v/>
      </c>
      <c r="C22" s="18" t="n"/>
      <c r="D22" s="19" t="n"/>
      <c r="E22" s="19" t="n"/>
      <c r="F22" s="20" t="n"/>
      <c r="G22" s="21">
        <f>IF(OR(D22="",E22=""),"",IF(OR(MOD(E22-D22,1)=0,MOD(E22-D22,1)*1440&lt;=N(F22)),"Vérifier",MOD(E22-D22,1)-N(F22)/1440))</f>
        <v/>
      </c>
      <c r="H22" s="22">
        <f>IF(ISNUMBER(G22),ROUND(G22*1440,0)/60,"")</f>
        <v/>
      </c>
      <c r="I22" s="22">
        <f>IF(ISNUMBER(H22),MIN(H22,MAX(0,MAX(0,$J$4-N($J$5))-SUM(H$8:H21))),"")</f>
        <v/>
      </c>
      <c r="J22" s="22">
        <f>IF(ISNUMBER(H22),H22-I22,"")</f>
        <v/>
      </c>
    </row>
    <row r="23" ht="24" customHeight="1">
      <c r="A23" s="23" t="inlineStr">
        <is>
          <t>Total de la semaine</t>
        </is>
      </c>
      <c r="B23" s="24" t="n"/>
      <c r="C23" s="24" t="n"/>
      <c r="D23" s="24" t="n"/>
      <c r="E23" s="24" t="n"/>
      <c r="F23" s="24" t="n"/>
      <c r="G23" s="25">
        <f>SUM(G9:G22)</f>
        <v/>
      </c>
      <c r="H23" s="26">
        <f>SUM(H9:H22)</f>
        <v/>
      </c>
      <c r="I23" s="26">
        <f>SUM(I9:I22)</f>
        <v/>
      </c>
      <c r="J23" s="26">
        <f>SUM(J9:J22)</f>
        <v/>
      </c>
    </row>
    <row r="24">
      <c r="G24" s="27" t="inlineStr">
        <is>
          <t>Jours travaillés :</t>
        </is>
      </c>
      <c r="J24" s="28">
        <f>(COUNT(H9:H10)&gt;0)+(COUNT(H11:H12)&gt;0)+(COUNT(H13:H14)&gt;0)+(COUNT(H15:H16)&gt;0)+(COUNT(H17:H18)&gt;0)+(COUNT(H19:H20)&gt;0)+(COUNT(H21:H22)&gt;0)</f>
        <v/>
      </c>
    </row>
    <row r="26">
      <c r="A26" s="29" t="inlineStr">
        <is>
          <t>Signature de l'employé : ______________________   Date : ____________</t>
        </is>
      </c>
    </row>
    <row r="27">
      <c r="A27" s="29" t="inlineStr">
        <is>
          <t>Approuvé par : ______________________   Date : ____________</t>
        </is>
      </c>
    </row>
    <row r="29">
      <c r="A29" s="30" t="inlineStr">
        <is>
          <t>Comment s'en servir</t>
        </is>
      </c>
    </row>
    <row r="30" ht="26" customHeight="1">
      <c r="A30" s="31" t="inlineStr">
        <is>
          <t>• Tapez les heures comme une horloge : 7:00, 15:30. Un quart qui passe minuit se calcule seul (22:00 à 6:00 = 8 h).</t>
        </is>
      </c>
    </row>
    <row r="31" ht="26" customHeight="1">
      <c r="A31" s="31" t="inlineStr">
        <is>
          <t>• Pause : inscrivez seulement les pauses NON payées, en minutes (la pause-repas, par exemple). Selon la CNESST, les pauses accordées par l'employeur sont payées et comptent dans les heures travaillées.</t>
        </is>
      </c>
    </row>
    <row r="32" ht="26" customHeight="1">
      <c r="A32" s="31" t="inlineStr">
        <is>
          <t>• Deux lignes par jour : une par job. Laissez vides les jours de congé.</t>
        </is>
      </c>
    </row>
    <row r="33" ht="26" customHeight="1">
      <c r="A33" s="31" t="inlineStr">
        <is>
          <t>• Semaine normale : 40 h pour la majorité des salariés (Loi sur les normes du travail, art. 52 ; CNESST). Certains secteurs ont un autre seuil : changez la case « Semaine normale ».</t>
        </is>
      </c>
    </row>
    <row r="34" ht="26" customHeight="1">
      <c r="A34" s="31" t="inlineStr">
        <is>
          <t>• Les heures de vacances et de jours fériés payés comptent comme travaillées pour ce calcul (art. 56) : inscrivez-les dans « Vacances et fériés payés ».</t>
        </is>
      </c>
    </row>
    <row r="35" ht="26" customHeight="1">
      <c r="A35" s="31" t="inlineStr">
        <is>
          <t>• Construction : un salarié régi par la loi R-20 suit la convention collective de son secteur (CCQ). Ce modèle n'applique aucune règle de la CCQ.</t>
        </is>
      </c>
    </row>
    <row r="36" ht="26" customHeight="1">
      <c r="A36" s="31" t="inlineStr">
        <is>
          <t>• Ce modèle compte les heures. Il ne calcule ni la paie, ni la majoration, et ne remplace pas le registre que l'employeur doit tenir (Règlement N-1.1, r. 6) : conservez-le 3 ans.</t>
        </is>
      </c>
    </row>
    <row r="37" ht="26" customHeight="1">
      <c r="A37" s="31" t="inlineStr">
        <is>
          <t>• Information générale vérifiée le 20 octobre 2026 sur cnesst.gouv.qc.ca et legisquebec.gouv.qc.ca. Ce n'est pas un avis juridique.</t>
        </is>
      </c>
    </row>
  </sheetData>
  <mergeCells count="14">
    <mergeCell ref="G24:I24"/>
    <mergeCell ref="A37:J37"/>
    <mergeCell ref="A32:J32"/>
    <mergeCell ref="A36:J36"/>
    <mergeCell ref="A31:J31"/>
    <mergeCell ref="C5:E5"/>
    <mergeCell ref="G5:I5"/>
    <mergeCell ref="A23:F23"/>
    <mergeCell ref="A30:J30"/>
    <mergeCell ref="C4:E4"/>
    <mergeCell ref="A34:J34"/>
    <mergeCell ref="G4:I4"/>
    <mergeCell ref="A35:J35"/>
    <mergeCell ref="A33:J33"/>
  </mergeCells>
  <dataValidations count="3">
    <dataValidation sqref="D9:E22" showDropDown="0" showInputMessage="0" showErrorMessage="1" allowBlank="1" errorTitle="Arrivée" error="Tapez une heure, par exemple 7:30 ou 15:45." prompt="Tapez une heure, par exemple 7:30 ou 15:45." type="time" operator="between">
      <formula1>0</formula1>
      <formula2>0.999305555555556</formula2>
    </dataValidation>
    <dataValidation sqref="F9:F22" showDropDown="0" showInputMessage="0" showErrorMessage="1" allowBlank="1" errorTitle="Pause non payée (min)" error="Des minutes : 0 à 720." prompt="Des minutes : 0 à 720." type="whole" operator="between">
      <formula1>0</formula1>
      <formula2>720</formula2>
    </dataValidation>
    <dataValidation sqref="J4:J5" showDropDown="0" showInputMessage="0" showErrorMessage="0" allowBlank="1" type="decimal" operator="between">
      <formula1>0</formula1>
      <formula2>168</formula2>
    </dataValidation>
  </dataValidations>
  <printOptions horizontalCentered="1"/>
  <pageMargins left="0.4" right="0.4" top="0.5" bottom="0.5" header="0.5" footer="0.5"/>
  <pageSetup orientation="landscape" paperSize="1" fitToHeight="1" fitToWidth="1"/>
  <headerFooter>
    <oddHeader/>
    <oddFooter>&amp;C&amp;8 Modèle gratuit d'ORYX Gestion Inc. · oryxgestion.com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ORYX Gestion Inc.</dc:creator>
  <dc:title>Modèle de feuille de temps hebdomadaire</dc:title>
  <dc:subject>Feuille de temps hebdomadaire : arrivée, départ, pause non payée, heures et total de la semaine.</dc:subject>
  <dc:language>fr-CA</dc:language>
  <dcterms:created xsi:type="dcterms:W3CDTF">2026-10-20T12:00:00Z</dcterms:created>
  <dcterms:modified xsi:type="dcterms:W3CDTF">2026-10-21T03:18:35Z</dcterms:modified>
  <cp:lastModifiedBy>ORYX Gestion Inc.</cp:lastModifiedBy>
  <cp:keywords>feuille de temps, modèle, hebdomadaire, Excel, PDF, heures travaillées, Québec</cp:keywords>
</cp:coreProperties>
</file>