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mission" sheetId="1" state="visible" r:id="rId1"/>
  </sheets>
  <definedNames>
    <definedName name="_xlnm.Print_Area" localSheetId="0">'Soumission'!$A$1:$D$54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#,##0.00\ &quot;$&quot;"/>
  </numFmts>
  <fonts count="10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color rgb="000D6D4A"/>
      <sz val="16"/>
    </font>
    <font>
      <name val="Arial"/>
      <color rgb="005F6769"/>
      <sz val="10"/>
    </font>
    <font>
      <name val="Arial"/>
      <b val="1"/>
      <sz val="10"/>
    </font>
    <font>
      <name val="Arial"/>
      <b val="1"/>
      <color rgb="005F6769"/>
      <sz val="8"/>
    </font>
    <font>
      <name val="Arial"/>
      <sz val="10"/>
    </font>
    <font>
      <name val="Arial"/>
      <b val="1"/>
      <sz val="12"/>
    </font>
    <font>
      <name val="Arial"/>
      <i val="1"/>
      <color rgb="005F6769"/>
      <sz val="8"/>
    </font>
    <font>
      <name val="Arial"/>
      <color rgb="005F6769"/>
      <sz val="8"/>
    </font>
  </fonts>
  <fills count="3">
    <fill>
      <patternFill/>
    </fill>
    <fill>
      <patternFill patternType="gray125"/>
    </fill>
    <fill>
      <patternFill patternType="solid">
        <fgColor rgb="00F3F5F4"/>
      </patternFill>
    </fill>
  </fills>
  <borders count="6">
    <border>
      <left/>
      <right/>
      <top/>
      <bottom/>
      <diagonal/>
    </border>
    <border>
      <bottom style="medium">
        <color rgb="000D6D4A"/>
      </bottom>
    </border>
    <border>
      <bottom style="medium">
        <color rgb="000F0F0F"/>
      </bottom>
    </border>
    <border>
      <bottom style="thin">
        <color rgb="00DFE5E3"/>
      </bottom>
    </border>
    <border>
      <top style="medium">
        <color rgb="000F0F0F"/>
      </top>
    </border>
    <border>
      <bottom style="thin">
        <color rgb="000F0F0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top"/>
    </xf>
    <xf numFmtId="0" fontId="3" fillId="0" borderId="0" pivotButton="0" quotePrefix="0" xfId="0"/>
    <xf numFmtId="0" fontId="3" fillId="0" borderId="0" applyAlignment="1" pivotButton="0" quotePrefix="0" xfId="0">
      <alignment horizontal="right" vertical="top"/>
    </xf>
    <xf numFmtId="0" fontId="4" fillId="2" borderId="0" applyAlignment="1" pivotButton="0" quotePrefix="0" xfId="0">
      <alignment horizontal="right" vertical="top"/>
    </xf>
    <xf numFmtId="0" fontId="0" fillId="0" borderId="1" pivotButton="0" quotePrefix="0" xfId="0"/>
    <xf numFmtId="0" fontId="5" fillId="0" borderId="0" pivotButton="0" quotePrefix="0" xfId="0"/>
    <xf numFmtId="0" fontId="4" fillId="2" borderId="0" pivotButton="0" quotePrefix="0" xfId="0"/>
    <xf numFmtId="0" fontId="3" fillId="2" borderId="0" pivotButton="0" quotePrefix="0" xfId="0"/>
    <xf numFmtId="0" fontId="4" fillId="0" borderId="2" pivotButton="0" quotePrefix="0" xfId="0"/>
    <xf numFmtId="0" fontId="4" fillId="0" borderId="2" applyAlignment="1" pivotButton="0" quotePrefix="0" xfId="0">
      <alignment horizontal="right" vertical="top"/>
    </xf>
    <xf numFmtId="0" fontId="6" fillId="2" borderId="3" applyAlignment="1" pivotButton="0" quotePrefix="0" xfId="0">
      <alignment vertical="top" wrapText="1"/>
    </xf>
    <xf numFmtId="164" fontId="6" fillId="2" borderId="3" applyAlignment="1" pivotButton="0" quotePrefix="0" xfId="0">
      <alignment horizontal="right" vertical="top"/>
    </xf>
    <xf numFmtId="165" fontId="6" fillId="2" borderId="3" applyAlignment="1" pivotButton="0" quotePrefix="0" xfId="0">
      <alignment horizontal="right" vertical="top"/>
    </xf>
    <xf numFmtId="165" fontId="6" fillId="0" borderId="3" applyAlignment="1" pivotButton="0" quotePrefix="0" xfId="0">
      <alignment horizontal="right" vertical="top"/>
    </xf>
    <xf numFmtId="165" fontId="6" fillId="0" borderId="0" applyAlignment="1" pivotButton="0" quotePrefix="0" xfId="0">
      <alignment horizontal="right" vertical="top"/>
    </xf>
    <xf numFmtId="0" fontId="7" fillId="0" borderId="4" applyAlignment="1" pivotButton="0" quotePrefix="0" xfId="0">
      <alignment horizontal="right" vertical="top"/>
    </xf>
    <xf numFmtId="165" fontId="7" fillId="0" borderId="4" applyAlignment="1" pivotButton="0" quotePrefix="0" xfId="0">
      <alignment horizontal="right" vertical="top"/>
    </xf>
    <xf numFmtId="0" fontId="8" fillId="0" borderId="0" pivotButton="0" quotePrefix="0" xfId="0"/>
    <xf numFmtId="9" fontId="4" fillId="2" borderId="0" applyAlignment="1" pivotButton="0" quotePrefix="0" xfId="0">
      <alignment horizontal="right" vertical="top"/>
    </xf>
    <xf numFmtId="0" fontId="6" fillId="2" borderId="0" applyAlignment="1" pivotButton="0" quotePrefix="0" xfId="0">
      <alignment vertical="top" wrapText="1"/>
    </xf>
    <xf numFmtId="0" fontId="0" fillId="0" borderId="5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2" customWidth="1" min="2" max="2"/>
    <col width="16" customWidth="1" min="3" max="3"/>
    <col width="18" customWidth="1" min="4" max="4"/>
  </cols>
  <sheetData>
    <row r="1">
      <c r="A1" s="1" t="inlineStr">
        <is>
          <t>Toitures Exemple inc.</t>
        </is>
      </c>
      <c r="D1" s="2" t="inlineStr">
        <is>
          <t>SOUMISSION</t>
        </is>
      </c>
    </row>
    <row r="2">
      <c r="A2" s="3" t="inlineStr">
        <is>
          <t>123, rue Exemple</t>
        </is>
      </c>
      <c r="C2" s="4" t="inlineStr">
        <is>
          <t>N°</t>
        </is>
      </c>
      <c r="D2" s="5" t="inlineStr">
        <is>
          <t>S-2026-0032</t>
        </is>
      </c>
    </row>
    <row r="3">
      <c r="A3" s="3" t="inlineStr">
        <is>
          <t>Ville-Exemple (Québec) A0A 0A0</t>
        </is>
      </c>
      <c r="C3" s="4" t="inlineStr">
        <is>
          <t>Date</t>
        </is>
      </c>
      <c r="D3" s="5" t="inlineStr">
        <is>
          <t>20 octobre 2026</t>
        </is>
      </c>
    </row>
    <row r="4">
      <c r="A4" s="3" t="inlineStr">
        <is>
          <t>450 555-0188 · soumissions@example.com</t>
        </is>
      </c>
      <c r="C4" s="4" t="inlineStr">
        <is>
          <t>Valide jusqu'au</t>
        </is>
      </c>
      <c r="D4" s="5" t="inlineStr">
        <is>
          <t>19 novembre 2026</t>
        </is>
      </c>
    </row>
    <row r="5">
      <c r="A5" s="3" t="inlineStr">
        <is>
          <t>N° TPS 000000000 RT0001</t>
        </is>
      </c>
    </row>
    <row r="6">
      <c r="A6" s="3" t="inlineStr">
        <is>
          <t>N° TVQ 0000000000 TQ0001</t>
        </is>
      </c>
    </row>
    <row r="7">
      <c r="A7" s="3" t="inlineStr">
        <is>
          <t>Licence RBQ : 0000-0000-00</t>
        </is>
      </c>
    </row>
    <row r="8">
      <c r="A8" s="6" t="n"/>
      <c r="B8" s="6" t="n"/>
      <c r="C8" s="6" t="n"/>
      <c r="D8" s="6" t="n"/>
    </row>
    <row r="10">
      <c r="A10" s="7" t="inlineStr">
        <is>
          <t>PRÉPARÉE POUR</t>
        </is>
      </c>
    </row>
    <row r="11">
      <c r="A11" s="8" t="inlineStr">
        <is>
          <t>Gestion Exemple inc.</t>
        </is>
      </c>
    </row>
    <row r="12">
      <c r="A12" s="9" t="inlineStr">
        <is>
          <t>789, chemin Imaginaire</t>
        </is>
      </c>
    </row>
    <row r="13">
      <c r="A13" s="9" t="inlineStr">
        <is>
          <t>Ville-Exemple (Québec) A0A 0A0</t>
        </is>
      </c>
    </row>
    <row r="15">
      <c r="A15" s="10" t="inlineStr">
        <is>
          <t>Description</t>
        </is>
      </c>
      <c r="B15" s="11" t="inlineStr">
        <is>
          <t>Qté</t>
        </is>
      </c>
      <c r="C15" s="11" t="inlineStr">
        <is>
          <t>Prix unitaire</t>
        </is>
      </c>
      <c r="D15" s="11" t="inlineStr">
        <is>
          <t>Montant</t>
        </is>
      </c>
    </row>
    <row r="16">
      <c r="A16" s="12" t="inlineStr">
        <is>
          <t>Arrachage et disposition du bardeau existant (par carré de 100 pi²)</t>
        </is>
      </c>
      <c r="B16" s="13" t="n">
        <v>18</v>
      </c>
      <c r="C16" s="14" t="n">
        <v>95</v>
      </c>
      <c r="D16" s="15">
        <f>IF(OR(B16="",C16=""),"",ROUND(B16*C16,2))</f>
        <v>1710</v>
      </c>
    </row>
    <row r="17">
      <c r="A17" s="12" t="inlineStr">
        <is>
          <t>Membrane autocollante et sous-couche synthétique (par carré)</t>
        </is>
      </c>
      <c r="B17" s="13" t="n">
        <v>18</v>
      </c>
      <c r="C17" s="14" t="n">
        <v>60</v>
      </c>
      <c r="D17" s="15">
        <f>IF(OR(B17="",C17=""),"",ROUND(B17*C17,2))</f>
        <v>1080</v>
      </c>
    </row>
    <row r="18">
      <c r="A18" s="12" t="inlineStr">
        <is>
          <t>Bardeau d'asphalte architectural, fourni et posé (par carré)</t>
        </is>
      </c>
      <c r="B18" s="13" t="n">
        <v>18</v>
      </c>
      <c r="C18" s="14" t="n">
        <v>245</v>
      </c>
      <c r="D18" s="15">
        <f>IF(OR(B18="",C18=""),"",ROUND(B18*C18,2))</f>
        <v>4410</v>
      </c>
    </row>
    <row r="19">
      <c r="A19" s="12" t="inlineStr">
        <is>
          <t>Solins, évents et ventilation de toit</t>
        </is>
      </c>
      <c r="B19" s="13" t="n">
        <v>1</v>
      </c>
      <c r="C19" s="14" t="n">
        <v>640</v>
      </c>
      <c r="D19" s="15">
        <f>IF(OR(B19="",C19=""),"",ROUND(B19*C19,2))</f>
        <v>640</v>
      </c>
    </row>
    <row r="20">
      <c r="A20" s="12" t="n"/>
      <c r="B20" s="13" t="n"/>
      <c r="C20" s="14" t="n"/>
      <c r="D20" s="15" t="str">
        <f>IF(OR(B20="",C20=""),"",ROUND(B20*C20,2))</f>
        <v/>
      </c>
    </row>
    <row r="21">
      <c r="A21" s="12" t="n"/>
      <c r="B21" s="13" t="n"/>
      <c r="C21" s="14" t="n"/>
      <c r="D21" s="15" t="str">
        <f>IF(OR(B21="",C21=""),"",ROUND(B21*C21,2))</f>
        <v/>
      </c>
    </row>
    <row r="22">
      <c r="A22" s="12" t="n"/>
      <c r="B22" s="13" t="n"/>
      <c r="C22" s="14" t="n"/>
      <c r="D22" s="15" t="str">
        <f>IF(OR(B22="",C22=""),"",ROUND(B22*C22,2))</f>
        <v/>
      </c>
    </row>
    <row r="23">
      <c r="A23" s="12" t="n"/>
      <c r="B23" s="13" t="n"/>
      <c r="C23" s="14" t="n"/>
      <c r="D23" s="15" t="str">
        <f>IF(OR(B23="",C23=""),"",ROUND(B23*C23,2))</f>
        <v/>
      </c>
    </row>
    <row r="24">
      <c r="A24" s="12" t="n"/>
      <c r="B24" s="13" t="n"/>
      <c r="C24" s="14" t="n"/>
      <c r="D24" s="15" t="str">
        <f>IF(OR(B24="",C24=""),"",ROUND(B24*C24,2))</f>
        <v/>
      </c>
    </row>
    <row r="25">
      <c r="A25" s="12" t="n"/>
      <c r="B25" s="13" t="n"/>
      <c r="C25" s="14" t="n"/>
      <c r="D25" s="15" t="str">
        <f>IF(OR(B25="",C25=""),"",ROUND(B25*C25,2))</f>
        <v/>
      </c>
    </row>
    <row r="26">
      <c r="A26" s="12" t="n"/>
      <c r="B26" s="13" t="n"/>
      <c r="C26" s="14" t="n"/>
      <c r="D26" s="15" t="str">
        <f>IF(OR(B26="",C26=""),"",ROUND(B26*C26,2))</f>
        <v/>
      </c>
    </row>
    <row r="27">
      <c r="A27" s="12" t="n"/>
      <c r="B27" s="13" t="n"/>
      <c r="C27" s="14" t="n"/>
      <c r="D27" s="15" t="str">
        <f>IF(OR(B27="",C27=""),"",ROUND(B27*C27,2))</f>
        <v/>
      </c>
    </row>
    <row r="29">
      <c r="C29" s="4" t="inlineStr">
        <is>
          <t>Facturer la TPS et la TVQ ?</t>
        </is>
      </c>
      <c r="D29" s="5" t="inlineStr">
        <is>
          <t>Oui</t>
        </is>
      </c>
    </row>
    <row r="30">
      <c r="C30" s="4" t="inlineStr">
        <is>
          <t>Sous-total</t>
        </is>
      </c>
      <c r="D30" s="16">
        <f>SUM(D16:D27)</f>
        <v>7840</v>
      </c>
    </row>
    <row r="31">
      <c r="C31" s="4" t="inlineStr">
        <is>
          <t>TPS (5 %)</t>
        </is>
      </c>
      <c r="D31" s="16">
        <f>IF(D29="Non",0,ROUND(D30*5%,2))</f>
        <v>392</v>
      </c>
    </row>
    <row r="32">
      <c r="C32" s="4" t="inlineStr">
        <is>
          <t>TVQ (9,975 %)</t>
        </is>
      </c>
      <c r="D32" s="16">
        <f>IF(D29="Non",0,ROUND(D30*9.975%,2))</f>
        <v>782.04</v>
      </c>
    </row>
    <row r="33">
      <c r="C33" s="17" t="inlineStr">
        <is>
          <t>Total</t>
        </is>
      </c>
      <c r="D33" s="18">
        <f>D30+D31+D32</f>
        <v>9014.04</v>
      </c>
    </row>
    <row r="34">
      <c r="A34" s="19" t="str">
        <f>IF(D29="Non","Aucune taxe : entreprise non inscrite aux fichiers de la TPS et de la TVQ.","")</f>
        <v/>
      </c>
    </row>
    <row r="35">
      <c r="C35" s="4" t="inlineStr">
        <is>
          <t>Acompte (%)</t>
        </is>
      </c>
      <c r="D35" s="20" t="n">
        <v>0.25</v>
      </c>
    </row>
    <row r="36">
      <c r="C36" s="4" t="inlineStr">
        <is>
          <t>Acompte demandé</t>
        </is>
      </c>
      <c r="D36" s="16">
        <f>ROUND(D33*D35,2)</f>
        <v>2253.51</v>
      </c>
    </row>
    <row r="37">
      <c r="C37" s="4" t="inlineStr">
        <is>
          <t>Solde</t>
        </is>
      </c>
      <c r="D37" s="16">
        <f>D33-D36</f>
        <v>6760.53</v>
      </c>
    </row>
    <row r="39">
      <c r="A39" s="7" t="inlineStr">
        <is>
          <t>CONDITIONS DE PAIEMENT</t>
        </is>
      </c>
    </row>
    <row r="40" ht="30" customHeight="1">
      <c r="A40" s="21" t="inlineStr">
        <is>
          <t>Solde payable à la fin des travaux.</t>
        </is>
      </c>
    </row>
    <row r="42">
      <c r="A42" s="7" t="inlineStr">
        <is>
          <t>MOYENS DE PAIEMENT</t>
        </is>
      </c>
    </row>
    <row r="43" ht="30" customHeight="1">
      <c r="A43" s="21" t="inlineStr">
        <is>
          <t>Virement Interac ou chèque.</t>
        </is>
      </c>
    </row>
    <row r="45">
      <c r="A45" s="7" t="inlineStr">
        <is>
          <t>NOTES</t>
        </is>
      </c>
    </row>
    <row r="46" ht="30" customHeight="1">
      <c r="A46" s="21" t="inlineStr">
        <is>
          <t>Travaux prévus sur deux jours, selon la météo. Tout ajout demandé en cours de chantier fera l'objet d'une soumission distincte.</t>
        </is>
      </c>
    </row>
    <row r="49">
      <c r="A49" s="22" t="n"/>
      <c r="D49" s="22" t="n"/>
    </row>
    <row r="50">
      <c r="A50" s="23" t="inlineStr">
        <is>
          <t>Soumission acceptée par (nom et signature)</t>
        </is>
      </c>
      <c r="D50" s="23" t="inlineStr">
        <is>
          <t>Date</t>
        </is>
      </c>
    </row>
  </sheetData>
  <mergeCells count="3">
    <mergeCell ref="A40:D40"/>
    <mergeCell ref="A46:D46"/>
    <mergeCell ref="A43:D43"/>
  </mergeCells>
  <dataValidations count="1">
    <dataValidation sqref="D29" showDropDown="0" showInputMessage="0" showErrorMessage="0" allowBlank="0" type="list">
      <formula1>"Oui,Non"</formula1>
    </dataValidation>
  </dataValidations>
  <pageMargins left="0.6" right="0.6" top="1" bottom="1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ORYX Gestion Inc.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ORYX Gestion Inc.</dc:creator>
  <dc:title>Modèle de soumission gratuit (construction et services)</dc:title>
  <dc:description>Modèle gratuit d'ORYX Gestion Inc. Exemple fictif : remplacez-le par vos informations.</dc:description>
  <dc:subject>Modèle de soumission gratuit (construction et services)</dc:subject>
  <dc:language>fr-CA</dc:language>
  <dcterms:created xsi:type="dcterms:W3CDTF">2026-10-20T09:00:00Z</dcterms:created>
  <dcterms:modified xsi:type="dcterms:W3CDTF">2026-10-21T03:18:33Z</dcterms:modified>
  <cp:lastModifiedBy>ORYX Gestion Inc.</cp:lastModifiedBy>
  <cp:keywords>TPS, TVQ, Québec</cp:keywords>
</cp:coreProperties>
</file>